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d.docs.live.net/fe709ff9bbde26b6/Documents/Finance/Finance 2024-25/Year end and audit/BDO submission/"/>
    </mc:Choice>
  </mc:AlternateContent>
  <xr:revisionPtr revIDLastSave="4" documentId="8_{1B092C57-B23A-4DFC-ACF2-B3D9B874079F}" xr6:coauthVersionLast="47" xr6:coauthVersionMax="47" xr10:uidLastSave="{161082C1-87B9-46CF-811C-76E8DA31C3A7}"/>
  <bookViews>
    <workbookView xWindow="-110" yWindow="-110" windowWidth="19420" windowHeight="10300" xr2:uid="{776AD880-C421-4877-A0B6-DE0C89C802B9}"/>
  </bookViews>
  <sheets>
    <sheet name="Variances" sheetId="1" r:id="rId1"/>
    <sheet name="Reserv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2" l="1"/>
  <c r="F20" i="2" s="1"/>
  <c r="F21" i="2" s="1"/>
  <c r="E22" i="1"/>
  <c r="E23" i="1" s="1"/>
  <c r="E18" i="1"/>
  <c r="E19" i="1" s="1"/>
  <c r="E13" i="1"/>
</calcChain>
</file>

<file path=xl/sharedStrings.xml><?xml version="1.0" encoding="utf-8"?>
<sst xmlns="http://schemas.openxmlformats.org/spreadsheetml/2006/main" count="67" uniqueCount="61">
  <si>
    <t>Year ending</t>
  </si>
  <si>
    <t>Variance (£)</t>
  </si>
  <si>
    <t>Variance (%)</t>
  </si>
  <si>
    <t>Box</t>
  </si>
  <si>
    <t>31/03/2024</t>
  </si>
  <si>
    <t>31/03/2025</t>
  </si>
  <si>
    <t>Balances brought forward</t>
  </si>
  <si>
    <t>Annual precept</t>
  </si>
  <si>
    <t>Total Other Receipts</t>
  </si>
  <si>
    <t>See "Box 3 explanation" below</t>
  </si>
  <si>
    <t>Staff costs</t>
  </si>
  <si>
    <t>See "Box 4 explanation" below</t>
  </si>
  <si>
    <t>Loan interest / capital repayments</t>
  </si>
  <si>
    <t>All other payments</t>
  </si>
  <si>
    <t>Balances carried forward</t>
  </si>
  <si>
    <t>Total cash and short term assets</t>
  </si>
  <si>
    <t>Total fixed assets</t>
  </si>
  <si>
    <t>Total borrowings</t>
  </si>
  <si>
    <t>Box 3 explanation</t>
  </si>
  <si>
    <t>2023/24       £</t>
  </si>
  <si>
    <t>2024/25       £</t>
  </si>
  <si>
    <t>Difference</t>
  </si>
  <si>
    <t>Explanation</t>
  </si>
  <si>
    <t>Community Infrastructure Levy</t>
  </si>
  <si>
    <t>Amounts received not within the control of council - depends on development.</t>
  </si>
  <si>
    <t>Bank interest</t>
  </si>
  <si>
    <t>Moved reserves to higher interest bank account in February 2024</t>
  </si>
  <si>
    <t>Total explained</t>
  </si>
  <si>
    <t>Box 4 explanation</t>
  </si>
  <si>
    <t>Salaries</t>
  </si>
  <si>
    <t>23/24:No clerk in post April '23. Clerk in post May-Jul'23 10 hours per week @ £13.97/hour = £1816 salary. No clerk in post Aug-Oct'23. Second clerk in post Nov'23-Mar'24 10 hours per week @ £14.45/hour = £3131 salary. Total basic salaries for year = £4947.    24/25 Clerk in post all year 10 hours per week @ £15.33/hour. Total basic salary = £7972.</t>
  </si>
  <si>
    <t>Summary of reserves from 01/04/2024 to 31/03/2025</t>
  </si>
  <si>
    <t>figures exclude VAT</t>
  </si>
  <si>
    <t>Reserve</t>
  </si>
  <si>
    <t>Balance b/fwd</t>
  </si>
  <si>
    <t>Receipts</t>
  </si>
  <si>
    <t>Payments</t>
  </si>
  <si>
    <t>Transfers</t>
  </si>
  <si>
    <t>Balance c/fwd</t>
  </si>
  <si>
    <t>Notes</t>
  </si>
  <si>
    <t>General</t>
  </si>
  <si>
    <t>S137 (tracking only)</t>
  </si>
  <si>
    <t xml:space="preserve">Accounts software has no way of identifying s137 payments so this notional "reserve" is used to keep track of them. It is effectively part of the general reserves and the balance is reset to zero at the start of each financial year. </t>
  </si>
  <si>
    <t>EARMARKED RESERVES</t>
  </si>
  <si>
    <t>CIL</t>
  </si>
  <si>
    <t>Elections</t>
  </si>
  <si>
    <t>Legal &amp; professional services</t>
  </si>
  <si>
    <t>Open spaces</t>
  </si>
  <si>
    <t>Play area</t>
  </si>
  <si>
    <t>Trees</t>
  </si>
  <si>
    <t>Grants received</t>
  </si>
  <si>
    <t>Road Safety</t>
  </si>
  <si>
    <t>TOTAL</t>
  </si>
  <si>
    <t>General reserve actual balance</t>
  </si>
  <si>
    <t>See above re s137 reserve</t>
  </si>
  <si>
    <t>Precept 2024/25</t>
  </si>
  <si>
    <t>General reserve in relation to precept</t>
  </si>
  <si>
    <t>Equivalent in months of precept</t>
  </si>
  <si>
    <t>Reserves policy requires general reserve of between 9 and 12 months precept. This is therefore an appropriate level given that the next precept payment is due soon.</t>
  </si>
  <si>
    <t>Explanation of significant variances</t>
  </si>
  <si>
    <t>Cromhall PC, Avon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</si>
</sst>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11" x14ac:knownFonts="1">
    <font>
      <sz val="11"/>
      <color rgb="FF000000"/>
      <name val="Calibri"/>
    </font>
    <font>
      <sz val="11"/>
      <color rgb="FF000000"/>
      <name val="Calibri"/>
      <family val="2"/>
    </font>
    <font>
      <b/>
      <u/>
      <sz val="11"/>
      <color rgb="FF000000"/>
      <name val="Calibri"/>
      <family val="2"/>
    </font>
    <font>
      <b/>
      <sz val="11"/>
      <color rgb="FF000000"/>
      <name val="Calibri"/>
      <family val="2"/>
    </font>
    <font>
      <b/>
      <sz val="10"/>
      <color theme="1"/>
      <name val="Aptos Narrow"/>
      <family val="2"/>
      <scheme val="minor"/>
    </font>
    <font>
      <sz val="10"/>
      <color theme="1"/>
      <name val="Aptos Narrow"/>
      <family val="2"/>
      <scheme val="minor"/>
    </font>
    <font>
      <sz val="11"/>
      <name val="Aptos Narrow"/>
      <family val="2"/>
      <scheme val="minor"/>
    </font>
    <font>
      <b/>
      <sz val="11"/>
      <color rgb="FF000000"/>
      <name val="Aptos Narrow"/>
      <family val="2"/>
      <scheme val="minor"/>
    </font>
    <font>
      <sz val="11"/>
      <color rgb="FF000000"/>
      <name val="Aptos Narrow"/>
      <family val="2"/>
      <scheme val="minor"/>
    </font>
    <font>
      <i/>
      <sz val="11"/>
      <color rgb="FF000000"/>
      <name val="Aptos Narrow"/>
      <family val="2"/>
      <scheme val="minor"/>
    </font>
    <font>
      <i/>
      <sz val="11"/>
      <color rgb="FF000000"/>
      <name val="Calibri"/>
      <family val="2"/>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CCCCCC"/>
      </left>
      <right/>
      <top style="medium">
        <color rgb="FFCCCCCC"/>
      </top>
      <bottom style="medium">
        <color rgb="FFDDDDDD"/>
      </bottom>
      <diagonal/>
    </border>
    <border>
      <left/>
      <right/>
      <top style="medium">
        <color rgb="FFCCCCCC"/>
      </top>
      <bottom style="medium">
        <color rgb="FFDDDDDD"/>
      </bottom>
      <diagonal/>
    </border>
    <border>
      <left/>
      <right style="medium">
        <color rgb="FFCCCCCC"/>
      </right>
      <top style="medium">
        <color rgb="FFCCCCCC"/>
      </top>
      <bottom style="medium">
        <color rgb="FFDDDDDD"/>
      </bottom>
      <diagonal/>
    </border>
    <border>
      <left style="medium">
        <color rgb="FFCCCCCC"/>
      </left>
      <right/>
      <top/>
      <bottom style="medium">
        <color rgb="FFDDDDDD"/>
      </bottom>
      <diagonal/>
    </border>
    <border>
      <left/>
      <right/>
      <top/>
      <bottom style="medium">
        <color rgb="FFDDDDDD"/>
      </bottom>
      <diagonal/>
    </border>
    <border>
      <left/>
      <right style="medium">
        <color rgb="FFCCCCCC"/>
      </right>
      <top/>
      <bottom style="medium">
        <color rgb="FFDDDDDD"/>
      </bottom>
      <diagonal/>
    </border>
    <border>
      <left style="medium">
        <color rgb="FFCCCCCC"/>
      </left>
      <right/>
      <top/>
      <bottom/>
      <diagonal/>
    </border>
    <border>
      <left/>
      <right style="medium">
        <color rgb="FFCCCCCC"/>
      </right>
      <top/>
      <bottom/>
      <diagonal/>
    </border>
    <border>
      <left style="medium">
        <color rgb="FFCCCCCC"/>
      </left>
      <right/>
      <top style="thin">
        <color indexed="64"/>
      </top>
      <bottom style="double">
        <color indexed="64"/>
      </bottom>
      <diagonal/>
    </border>
    <border>
      <left/>
      <right/>
      <top style="thin">
        <color indexed="64"/>
      </top>
      <bottom style="double">
        <color indexed="64"/>
      </bottom>
      <diagonal/>
    </border>
    <border>
      <left/>
      <right style="medium">
        <color rgb="FFCCCCCC"/>
      </right>
      <top style="thin">
        <color indexed="64"/>
      </top>
      <bottom style="double">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62">
    <xf numFmtId="0" fontId="0" fillId="0" borderId="0" xfId="0"/>
    <xf numFmtId="0" fontId="2" fillId="0" borderId="0" xfId="3" applyFont="1" applyAlignment="1">
      <alignment vertical="center"/>
    </xf>
    <xf numFmtId="3" fontId="1" fillId="0" borderId="0" xfId="4" applyNumberFormat="1"/>
    <xf numFmtId="164" fontId="1" fillId="0" borderId="0" xfId="4" applyNumberFormat="1"/>
    <xf numFmtId="0" fontId="1" fillId="0" borderId="0" xfId="4"/>
    <xf numFmtId="3" fontId="3" fillId="0" borderId="1" xfId="4" applyNumberFormat="1" applyFont="1" applyBorder="1" applyAlignment="1">
      <alignment horizontal="center"/>
    </xf>
    <xf numFmtId="0" fontId="3" fillId="0" borderId="1" xfId="4" applyFont="1" applyBorder="1"/>
    <xf numFmtId="0" fontId="1" fillId="0" borderId="1" xfId="4" applyBorder="1" applyAlignment="1">
      <alignment horizontal="center" vertical="center"/>
    </xf>
    <xf numFmtId="0" fontId="1" fillId="0" borderId="1" xfId="4" applyBorder="1"/>
    <xf numFmtId="3" fontId="1" fillId="0" borderId="1" xfId="4" applyNumberFormat="1" applyBorder="1"/>
    <xf numFmtId="164" fontId="1" fillId="0" borderId="1" xfId="2" applyNumberFormat="1" applyFont="1" applyBorder="1"/>
    <xf numFmtId="164" fontId="1" fillId="0" borderId="1" xfId="2" applyNumberFormat="1" applyFont="1" applyFill="1" applyBorder="1"/>
    <xf numFmtId="164" fontId="1" fillId="2" borderId="1" xfId="2" applyNumberFormat="1" applyFont="1" applyFill="1" applyBorder="1"/>
    <xf numFmtId="0" fontId="4" fillId="3" borderId="1" xfId="0" applyFont="1" applyFill="1" applyBorder="1" applyAlignment="1">
      <alignment horizontal="center" wrapText="1"/>
    </xf>
    <xf numFmtId="0" fontId="1" fillId="0" borderId="0" xfId="4" applyAlignment="1">
      <alignment vertical="center"/>
    </xf>
    <xf numFmtId="0" fontId="1" fillId="0" borderId="1" xfId="4" applyBorder="1" applyAlignment="1">
      <alignment vertical="center"/>
    </xf>
    <xf numFmtId="1" fontId="5" fillId="0" borderId="1" xfId="0" applyNumberFormat="1" applyFont="1" applyBorder="1" applyAlignment="1">
      <alignment horizontal="right" vertical="center" wrapText="1"/>
    </xf>
    <xf numFmtId="1" fontId="5" fillId="3" borderId="1" xfId="0" applyNumberFormat="1" applyFont="1" applyFill="1" applyBorder="1" applyAlignment="1">
      <alignment horizontal="right" vertical="center" wrapText="1"/>
    </xf>
    <xf numFmtId="0" fontId="4" fillId="0" borderId="1" xfId="0" applyFont="1" applyBorder="1" applyAlignment="1">
      <alignment horizontal="center" wrapText="1"/>
    </xf>
    <xf numFmtId="1" fontId="4" fillId="3" borderId="1" xfId="0" applyNumberFormat="1" applyFont="1" applyFill="1" applyBorder="1" applyAlignment="1">
      <alignment horizontal="right" wrapText="1"/>
    </xf>
    <xf numFmtId="1" fontId="6" fillId="0" borderId="1" xfId="0" applyNumberFormat="1" applyFont="1" applyBorder="1" applyAlignment="1">
      <alignment vertical="center"/>
    </xf>
    <xf numFmtId="1" fontId="6" fillId="3" borderId="1" xfId="0" applyNumberFormat="1" applyFont="1" applyFill="1" applyBorder="1" applyAlignment="1">
      <alignment vertical="center"/>
    </xf>
    <xf numFmtId="0" fontId="1" fillId="0" borderId="0" xfId="3" applyAlignment="1">
      <alignment vertical="center"/>
    </xf>
    <xf numFmtId="0" fontId="7" fillId="0" borderId="5" xfId="0" applyFont="1" applyBorder="1" applyAlignment="1">
      <alignment horizontal="left" wrapText="1"/>
    </xf>
    <xf numFmtId="0" fontId="7" fillId="0" borderId="6" xfId="0" applyFont="1" applyBorder="1" applyAlignment="1">
      <alignment horizontal="left" wrapText="1"/>
    </xf>
    <xf numFmtId="0" fontId="7" fillId="0" borderId="7" xfId="0" applyFont="1" applyBorder="1" applyAlignment="1">
      <alignment horizontal="left" wrapText="1"/>
    </xf>
    <xf numFmtId="0" fontId="7" fillId="0" borderId="0" xfId="0" applyFont="1" applyAlignment="1">
      <alignment horizontal="left" wrapText="1"/>
    </xf>
    <xf numFmtId="0" fontId="8" fillId="0" borderId="8" xfId="0" applyFont="1" applyBorder="1" applyAlignment="1">
      <alignment horizontal="left" vertical="top" wrapText="1" indent="1"/>
    </xf>
    <xf numFmtId="44" fontId="8" fillId="0" borderId="9" xfId="1" applyFont="1" applyBorder="1" applyAlignment="1">
      <alignment horizontal="left" vertical="top" wrapText="1"/>
    </xf>
    <xf numFmtId="44" fontId="8" fillId="0" borderId="0" xfId="1" applyFont="1"/>
    <xf numFmtId="44" fontId="8" fillId="0" borderId="10" xfId="1" applyFont="1" applyBorder="1" applyAlignment="1">
      <alignment horizontal="left" vertical="top" wrapText="1"/>
    </xf>
    <xf numFmtId="44" fontId="8" fillId="0" borderId="0" xfId="1" applyFont="1" applyAlignment="1">
      <alignment vertical="top"/>
    </xf>
    <xf numFmtId="0" fontId="1" fillId="0" borderId="0" xfId="0" applyFont="1" applyAlignment="1">
      <alignment wrapText="1"/>
    </xf>
    <xf numFmtId="0" fontId="8" fillId="0" borderId="11" xfId="0" applyFont="1" applyBorder="1" applyAlignment="1">
      <alignment horizontal="left" vertical="top" wrapText="1" indent="1"/>
    </xf>
    <xf numFmtId="44" fontId="8" fillId="0" borderId="0" xfId="1" applyFont="1" applyBorder="1" applyAlignment="1">
      <alignment horizontal="left" vertical="top" wrapText="1"/>
    </xf>
    <xf numFmtId="44" fontId="8" fillId="0" borderId="12" xfId="1" applyFont="1" applyBorder="1" applyAlignment="1">
      <alignment horizontal="left" vertical="top" wrapText="1"/>
    </xf>
    <xf numFmtId="0" fontId="7" fillId="0" borderId="13" xfId="0" applyFont="1" applyBorder="1" applyAlignment="1">
      <alignment horizontal="left" vertical="top" wrapText="1" indent="1"/>
    </xf>
    <xf numFmtId="44" fontId="7" fillId="0" borderId="14" xfId="1" applyFont="1" applyBorder="1" applyAlignment="1">
      <alignment horizontal="left" vertical="top" wrapText="1"/>
    </xf>
    <xf numFmtId="44" fontId="7" fillId="0" borderId="15" xfId="1" applyFont="1" applyBorder="1" applyAlignment="1">
      <alignment horizontal="left" vertical="top" wrapText="1"/>
    </xf>
    <xf numFmtId="44" fontId="10" fillId="0" borderId="0" xfId="0" applyNumberFormat="1" applyFont="1"/>
    <xf numFmtId="0" fontId="10" fillId="0" borderId="0" xfId="0" applyFont="1"/>
    <xf numFmtId="44" fontId="10" fillId="0" borderId="0" xfId="1" applyFont="1"/>
    <xf numFmtId="2" fontId="10" fillId="0" borderId="0" xfId="0" applyNumberFormat="1" applyFont="1"/>
    <xf numFmtId="0" fontId="10" fillId="0" borderId="0" xfId="0" applyFont="1" applyAlignment="1">
      <alignment vertical="top"/>
    </xf>
    <xf numFmtId="164" fontId="10" fillId="0" borderId="0" xfId="0" applyNumberFormat="1" applyFont="1" applyAlignment="1">
      <alignment vertical="top"/>
    </xf>
    <xf numFmtId="0" fontId="10" fillId="0" borderId="0" xfId="0" applyFont="1" applyAlignment="1">
      <alignment vertical="top" wrapText="1"/>
    </xf>
    <xf numFmtId="0" fontId="0" fillId="0" borderId="0" xfId="0" applyAlignment="1">
      <alignment vertical="top"/>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3" borderId="1" xfId="0" applyFont="1" applyFill="1" applyBorder="1" applyAlignment="1">
      <alignment horizontal="center" wrapText="1"/>
    </xf>
    <xf numFmtId="0" fontId="6" fillId="0" borderId="1" xfId="0" applyFont="1" applyBorder="1" applyAlignment="1">
      <alignment horizontal="left" vertical="center" wrapText="1"/>
    </xf>
    <xf numFmtId="3" fontId="3" fillId="0" borderId="1" xfId="4" applyNumberFormat="1" applyFont="1" applyBorder="1" applyAlignment="1">
      <alignment horizontal="center"/>
    </xf>
    <xf numFmtId="3" fontId="3" fillId="0" borderId="1" xfId="4" applyNumberFormat="1" applyFont="1" applyBorder="1" applyAlignment="1">
      <alignment horizontal="center" vertical="center"/>
    </xf>
    <xf numFmtId="164" fontId="3" fillId="0" borderId="1" xfId="4" applyNumberFormat="1"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9" fillId="0" borderId="0" xfId="0" applyFont="1" applyAlignment="1">
      <alignment horizontal="left" vertical="top" wrapText="1"/>
    </xf>
  </cellXfs>
  <cellStyles count="5">
    <cellStyle name="Currency" xfId="1" builtinId="4"/>
    <cellStyle name="Normal" xfId="0" builtinId="0"/>
    <cellStyle name="Normal 2" xfId="4" xr:uid="{F790A3F0-A297-414E-AD9E-5AF073188190}"/>
    <cellStyle name="Normal 3" xfId="3" xr:uid="{762A4DFC-6403-48B5-A7B5-6E3C890B527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C53C4-4BDC-405E-9C2F-D511500E2422}">
  <dimension ref="A1:I23"/>
  <sheetViews>
    <sheetView tabSelected="1" workbookViewId="0"/>
  </sheetViews>
  <sheetFormatPr defaultRowHeight="14.5" x14ac:dyDescent="0.35"/>
  <cols>
    <col min="1" max="1" width="5" style="4" customWidth="1"/>
    <col min="2" max="2" width="32" style="4" customWidth="1"/>
    <col min="3" max="5" width="12" style="2" customWidth="1"/>
    <col min="6" max="6" width="12" style="3" customWidth="1"/>
    <col min="7" max="16384" width="8.7265625" style="4"/>
  </cols>
  <sheetData>
    <row r="1" spans="1:9" x14ac:dyDescent="0.35">
      <c r="A1" s="4" t="s">
        <v>60</v>
      </c>
    </row>
    <row r="2" spans="1:9" ht="28.5" customHeight="1" x14ac:dyDescent="0.35">
      <c r="A2" s="1" t="s">
        <v>59</v>
      </c>
      <c r="B2" s="1"/>
      <c r="C2" s="1"/>
      <c r="D2" s="1"/>
    </row>
    <row r="3" spans="1:9" x14ac:dyDescent="0.35">
      <c r="C3" s="52" t="s">
        <v>0</v>
      </c>
      <c r="D3" s="52"/>
      <c r="E3" s="53" t="s">
        <v>1</v>
      </c>
      <c r="F3" s="54" t="s">
        <v>2</v>
      </c>
    </row>
    <row r="4" spans="1:9" x14ac:dyDescent="0.35">
      <c r="A4" s="6" t="s">
        <v>3</v>
      </c>
      <c r="B4" s="6"/>
      <c r="C4" s="5" t="s">
        <v>4</v>
      </c>
      <c r="D4" s="5" t="s">
        <v>5</v>
      </c>
      <c r="E4" s="53"/>
      <c r="F4" s="54"/>
    </row>
    <row r="5" spans="1:9" x14ac:dyDescent="0.35">
      <c r="A5" s="7">
        <v>1</v>
      </c>
      <c r="B5" s="8" t="s">
        <v>6</v>
      </c>
      <c r="C5" s="9">
        <v>51379</v>
      </c>
      <c r="D5" s="9">
        <v>58677</v>
      </c>
      <c r="E5" s="9"/>
      <c r="F5" s="10"/>
    </row>
    <row r="6" spans="1:9" x14ac:dyDescent="0.35">
      <c r="A6" s="7">
        <v>2</v>
      </c>
      <c r="B6" s="8" t="s">
        <v>7</v>
      </c>
      <c r="C6" s="9">
        <v>23941</v>
      </c>
      <c r="D6" s="9">
        <v>23947</v>
      </c>
      <c r="E6" s="9">
        <v>6</v>
      </c>
      <c r="F6" s="11">
        <v>0</v>
      </c>
    </row>
    <row r="7" spans="1:9" x14ac:dyDescent="0.35">
      <c r="A7" s="7">
        <v>3</v>
      </c>
      <c r="B7" s="8" t="s">
        <v>8</v>
      </c>
      <c r="C7" s="9">
        <v>3863</v>
      </c>
      <c r="D7" s="9">
        <v>5983</v>
      </c>
      <c r="E7" s="9">
        <v>2120</v>
      </c>
      <c r="F7" s="12">
        <v>54.9</v>
      </c>
      <c r="G7" s="4" t="s">
        <v>9</v>
      </c>
    </row>
    <row r="8" spans="1:9" x14ac:dyDescent="0.35">
      <c r="A8" s="7">
        <v>4</v>
      </c>
      <c r="B8" s="8" t="s">
        <v>10</v>
      </c>
      <c r="C8" s="9">
        <v>5046</v>
      </c>
      <c r="D8" s="9">
        <v>7987</v>
      </c>
      <c r="E8" s="9">
        <v>2941</v>
      </c>
      <c r="F8" s="12">
        <v>58.3</v>
      </c>
      <c r="G8" s="4" t="s">
        <v>11</v>
      </c>
    </row>
    <row r="9" spans="1:9" x14ac:dyDescent="0.35">
      <c r="A9" s="7">
        <v>5</v>
      </c>
      <c r="B9" s="8" t="s">
        <v>12</v>
      </c>
      <c r="C9" s="9">
        <v>0</v>
      </c>
      <c r="D9" s="9">
        <v>0</v>
      </c>
      <c r="E9" s="9">
        <v>0</v>
      </c>
      <c r="F9" s="11">
        <v>0</v>
      </c>
    </row>
    <row r="10" spans="1:9" x14ac:dyDescent="0.35">
      <c r="A10" s="7">
        <v>6</v>
      </c>
      <c r="B10" s="8" t="s">
        <v>13</v>
      </c>
      <c r="C10" s="9">
        <v>15460</v>
      </c>
      <c r="D10" s="9">
        <v>17613</v>
      </c>
      <c r="E10" s="9">
        <v>2153</v>
      </c>
      <c r="F10" s="11">
        <v>13.9</v>
      </c>
    </row>
    <row r="11" spans="1:9" x14ac:dyDescent="0.35">
      <c r="A11" s="7">
        <v>7</v>
      </c>
      <c r="B11" s="8" t="s">
        <v>14</v>
      </c>
      <c r="C11" s="9">
        <v>58677</v>
      </c>
      <c r="D11" s="9">
        <v>63007</v>
      </c>
      <c r="E11" s="9"/>
      <c r="F11" s="10"/>
    </row>
    <row r="12" spans="1:9" x14ac:dyDescent="0.35">
      <c r="A12" s="7">
        <v>8</v>
      </c>
      <c r="B12" s="8" t="s">
        <v>15</v>
      </c>
      <c r="C12" s="9">
        <v>58677</v>
      </c>
      <c r="D12" s="9">
        <v>63007</v>
      </c>
      <c r="E12" s="9"/>
      <c r="F12" s="10"/>
    </row>
    <row r="13" spans="1:9" x14ac:dyDescent="0.35">
      <c r="A13" s="7">
        <v>9</v>
      </c>
      <c r="B13" s="8" t="s">
        <v>16</v>
      </c>
      <c r="C13" s="9">
        <v>25686</v>
      </c>
      <c r="D13" s="9">
        <v>26796</v>
      </c>
      <c r="E13" s="9">
        <f>D13-C13</f>
        <v>1110</v>
      </c>
      <c r="F13" s="10">
        <v>4</v>
      </c>
    </row>
    <row r="14" spans="1:9" x14ac:dyDescent="0.35">
      <c r="A14" s="7">
        <v>10</v>
      </c>
      <c r="B14" s="8" t="s">
        <v>17</v>
      </c>
      <c r="C14" s="9">
        <v>0</v>
      </c>
      <c r="D14" s="9">
        <v>0</v>
      </c>
      <c r="E14" s="9">
        <v>0</v>
      </c>
      <c r="F14" s="10">
        <v>0</v>
      </c>
    </row>
    <row r="16" spans="1:9" x14ac:dyDescent="0.35">
      <c r="B16" s="6" t="s">
        <v>18</v>
      </c>
      <c r="C16" s="13" t="s">
        <v>19</v>
      </c>
      <c r="D16" s="13" t="s">
        <v>20</v>
      </c>
      <c r="E16" s="13" t="s">
        <v>21</v>
      </c>
      <c r="F16" s="50" t="s">
        <v>22</v>
      </c>
      <c r="G16" s="50"/>
      <c r="H16" s="50"/>
      <c r="I16" s="50"/>
    </row>
    <row r="17" spans="2:9" s="14" customFormat="1" ht="34" customHeight="1" x14ac:dyDescent="0.35">
      <c r="B17" s="15" t="s">
        <v>23</v>
      </c>
      <c r="C17" s="16">
        <v>349.94</v>
      </c>
      <c r="D17" s="16">
        <v>1046.69</v>
      </c>
      <c r="E17" s="17">
        <v>696.75</v>
      </c>
      <c r="F17" s="55" t="s">
        <v>24</v>
      </c>
      <c r="G17" s="56"/>
      <c r="H17" s="56"/>
      <c r="I17" s="57"/>
    </row>
    <row r="18" spans="2:9" s="14" customFormat="1" ht="28.5" customHeight="1" x14ac:dyDescent="0.35">
      <c r="B18" s="15" t="s">
        <v>25</v>
      </c>
      <c r="C18" s="16">
        <v>197.92</v>
      </c>
      <c r="D18" s="16">
        <v>1641</v>
      </c>
      <c r="E18" s="17">
        <f>D18-C18</f>
        <v>1443.08</v>
      </c>
      <c r="F18" s="55" t="s">
        <v>26</v>
      </c>
      <c r="G18" s="56"/>
      <c r="H18" s="56"/>
      <c r="I18" s="57"/>
    </row>
    <row r="19" spans="2:9" x14ac:dyDescent="0.35">
      <c r="B19" s="6"/>
      <c r="C19" s="18"/>
      <c r="D19" s="18"/>
      <c r="E19" s="19">
        <f>SUM(E17:E18)</f>
        <v>2139.83</v>
      </c>
      <c r="F19" s="47" t="s">
        <v>27</v>
      </c>
      <c r="G19" s="48"/>
      <c r="H19" s="48"/>
      <c r="I19" s="49"/>
    </row>
    <row r="21" spans="2:9" x14ac:dyDescent="0.35">
      <c r="B21" s="6" t="s">
        <v>28</v>
      </c>
      <c r="C21" s="13" t="s">
        <v>19</v>
      </c>
      <c r="D21" s="13" t="s">
        <v>20</v>
      </c>
      <c r="E21" s="13" t="s">
        <v>21</v>
      </c>
      <c r="F21" s="50" t="s">
        <v>22</v>
      </c>
      <c r="G21" s="50"/>
      <c r="H21" s="50"/>
      <c r="I21" s="50"/>
    </row>
    <row r="22" spans="2:9" s="14" customFormat="1" ht="128.5" customHeight="1" x14ac:dyDescent="0.35">
      <c r="B22" s="15" t="s">
        <v>29</v>
      </c>
      <c r="C22" s="20">
        <v>4947</v>
      </c>
      <c r="D22" s="20">
        <v>7972</v>
      </c>
      <c r="E22" s="21">
        <f>D22-C22</f>
        <v>3025</v>
      </c>
      <c r="F22" s="51" t="s">
        <v>30</v>
      </c>
      <c r="G22" s="51"/>
      <c r="H22" s="51"/>
      <c r="I22" s="51"/>
    </row>
    <row r="23" spans="2:9" x14ac:dyDescent="0.35">
      <c r="E23" s="19">
        <f>SUM(E22:E22)</f>
        <v>3025</v>
      </c>
      <c r="F23" s="47" t="s">
        <v>27</v>
      </c>
      <c r="G23" s="48"/>
      <c r="H23" s="48"/>
      <c r="I23" s="49"/>
    </row>
  </sheetData>
  <sheetProtection formatCells="0" formatColumns="0" formatRows="0" insertColumns="0" insertRows="0" insertHyperlinks="0" deleteColumns="0" deleteRows="0" sort="0" autoFilter="0" pivotTables="0"/>
  <mergeCells count="10">
    <mergeCell ref="F19:I19"/>
    <mergeCell ref="F21:I21"/>
    <mergeCell ref="F22:I22"/>
    <mergeCell ref="F23:I23"/>
    <mergeCell ref="C3:D3"/>
    <mergeCell ref="E3:E4"/>
    <mergeCell ref="F3:F4"/>
    <mergeCell ref="F16:I16"/>
    <mergeCell ref="F17:I17"/>
    <mergeCell ref="F18:I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7295-A325-43C0-8247-9642EF343826}">
  <dimension ref="A1:G21"/>
  <sheetViews>
    <sheetView workbookViewId="0">
      <selection activeCell="A2" sqref="A2"/>
    </sheetView>
  </sheetViews>
  <sheetFormatPr defaultRowHeight="14.5" x14ac:dyDescent="0.35"/>
  <cols>
    <col min="1" max="1" width="27" customWidth="1"/>
    <col min="2" max="2" width="10.7265625" bestFit="1" customWidth="1"/>
    <col min="3" max="4" width="11.08984375" bestFit="1" customWidth="1"/>
    <col min="5" max="5" width="10.08984375" bestFit="1" customWidth="1"/>
    <col min="6" max="6" width="11.81640625" bestFit="1" customWidth="1"/>
    <col min="7" max="7" width="79.54296875" customWidth="1"/>
  </cols>
  <sheetData>
    <row r="1" spans="1:7" x14ac:dyDescent="0.35">
      <c r="A1" t="s">
        <v>60</v>
      </c>
    </row>
    <row r="2" spans="1:7" x14ac:dyDescent="0.35">
      <c r="A2" s="1" t="s">
        <v>31</v>
      </c>
      <c r="B2" s="1"/>
      <c r="C2" s="1"/>
      <c r="D2" s="1"/>
      <c r="E2" s="1"/>
      <c r="F2" s="1"/>
    </row>
    <row r="3" spans="1:7" ht="15" thickBot="1" x14ac:dyDescent="0.4">
      <c r="A3" s="22" t="s">
        <v>32</v>
      </c>
      <c r="B3" s="22"/>
      <c r="C3" s="22"/>
      <c r="D3" s="22"/>
      <c r="E3" s="22"/>
      <c r="F3" s="22"/>
    </row>
    <row r="4" spans="1:7" ht="35.5" customHeight="1" thickBot="1" x14ac:dyDescent="0.4">
      <c r="A4" s="23" t="s">
        <v>33</v>
      </c>
      <c r="B4" s="24" t="s">
        <v>34</v>
      </c>
      <c r="C4" s="24" t="s">
        <v>35</v>
      </c>
      <c r="D4" s="24" t="s">
        <v>36</v>
      </c>
      <c r="E4" s="24" t="s">
        <v>37</v>
      </c>
      <c r="F4" s="25" t="s">
        <v>38</v>
      </c>
      <c r="G4" s="26" t="s">
        <v>39</v>
      </c>
    </row>
    <row r="5" spans="1:7" ht="15" thickBot="1" x14ac:dyDescent="0.4">
      <c r="A5" s="27" t="s">
        <v>40</v>
      </c>
      <c r="B5" s="28">
        <v>12296.29</v>
      </c>
      <c r="C5" s="29">
        <v>25789.34</v>
      </c>
      <c r="D5" s="29">
        <v>-13103.44</v>
      </c>
      <c r="E5" s="29">
        <v>-5625</v>
      </c>
      <c r="F5" s="30">
        <v>19357.189999999999</v>
      </c>
    </row>
    <row r="6" spans="1:7" ht="44" thickBot="1" x14ac:dyDescent="0.4">
      <c r="A6" s="27" t="s">
        <v>41</v>
      </c>
      <c r="B6" s="28">
        <v>0</v>
      </c>
      <c r="C6" s="31">
        <v>0</v>
      </c>
      <c r="D6" s="31">
        <v>-1250</v>
      </c>
      <c r="E6" s="31">
        <v>0</v>
      </c>
      <c r="F6" s="30">
        <v>-1250</v>
      </c>
      <c r="G6" s="32" t="s">
        <v>42</v>
      </c>
    </row>
    <row r="7" spans="1:7" x14ac:dyDescent="0.35">
      <c r="A7" s="58" t="s">
        <v>43</v>
      </c>
      <c r="B7" s="59"/>
      <c r="C7" s="59"/>
      <c r="D7" s="59"/>
      <c r="E7" s="59"/>
      <c r="F7" s="60"/>
    </row>
    <row r="8" spans="1:7" ht="15" thickBot="1" x14ac:dyDescent="0.4">
      <c r="A8" s="27" t="s">
        <v>44</v>
      </c>
      <c r="B8" s="28">
        <v>10525.93</v>
      </c>
      <c r="C8" s="29">
        <v>1046.69</v>
      </c>
      <c r="D8" s="29">
        <v>-8014.19</v>
      </c>
      <c r="E8" s="29">
        <v>0</v>
      </c>
      <c r="F8" s="30">
        <v>3558.43</v>
      </c>
    </row>
    <row r="9" spans="1:7" ht="15" thickBot="1" x14ac:dyDescent="0.4">
      <c r="A9" s="27" t="s">
        <v>45</v>
      </c>
      <c r="B9" s="28">
        <v>1825</v>
      </c>
      <c r="C9" s="29">
        <v>0</v>
      </c>
      <c r="D9" s="29">
        <v>0</v>
      </c>
      <c r="E9" s="29">
        <v>0</v>
      </c>
      <c r="F9" s="30">
        <v>1825</v>
      </c>
    </row>
    <row r="10" spans="1:7" ht="15" thickBot="1" x14ac:dyDescent="0.4">
      <c r="A10" s="27" t="s">
        <v>46</v>
      </c>
      <c r="B10" s="28">
        <v>230</v>
      </c>
      <c r="C10" s="29">
        <v>0</v>
      </c>
      <c r="D10" s="29">
        <v>0</v>
      </c>
      <c r="E10" s="29">
        <v>0</v>
      </c>
      <c r="F10" s="30">
        <v>230</v>
      </c>
    </row>
    <row r="11" spans="1:7" ht="15" thickBot="1" x14ac:dyDescent="0.4">
      <c r="A11" s="27" t="s">
        <v>47</v>
      </c>
      <c r="B11" s="28">
        <v>10431</v>
      </c>
      <c r="C11" s="29">
        <v>0</v>
      </c>
      <c r="D11" s="29">
        <v>-770</v>
      </c>
      <c r="E11" s="29">
        <v>4600</v>
      </c>
      <c r="F11" s="30">
        <v>14261</v>
      </c>
    </row>
    <row r="12" spans="1:7" ht="15" thickBot="1" x14ac:dyDescent="0.4">
      <c r="A12" s="27" t="s">
        <v>48</v>
      </c>
      <c r="B12" s="28">
        <v>17844.599999999999</v>
      </c>
      <c r="C12" s="29">
        <v>0</v>
      </c>
      <c r="D12" s="29">
        <v>-69.260000000000005</v>
      </c>
      <c r="E12" s="29">
        <v>0</v>
      </c>
      <c r="F12" s="30">
        <v>17775.34</v>
      </c>
    </row>
    <row r="13" spans="1:7" ht="15" thickBot="1" x14ac:dyDescent="0.4">
      <c r="A13" s="27" t="s">
        <v>49</v>
      </c>
      <c r="B13" s="28">
        <v>4050</v>
      </c>
      <c r="C13" s="29">
        <v>0</v>
      </c>
      <c r="D13" s="29">
        <v>-627.5</v>
      </c>
      <c r="E13" s="29">
        <v>1025</v>
      </c>
      <c r="F13" s="30">
        <v>4447.5</v>
      </c>
    </row>
    <row r="14" spans="1:7" ht="15" thickBot="1" x14ac:dyDescent="0.4">
      <c r="A14" s="27" t="s">
        <v>50</v>
      </c>
      <c r="B14" s="28">
        <v>0</v>
      </c>
      <c r="C14" s="29">
        <v>0</v>
      </c>
      <c r="D14" s="29">
        <v>0</v>
      </c>
      <c r="E14" s="29">
        <v>0</v>
      </c>
      <c r="F14" s="30">
        <v>0</v>
      </c>
    </row>
    <row r="15" spans="1:7" x14ac:dyDescent="0.35">
      <c r="A15" s="33" t="s">
        <v>51</v>
      </c>
      <c r="B15" s="34">
        <v>0</v>
      </c>
      <c r="C15" s="29">
        <v>0</v>
      </c>
      <c r="D15" s="29">
        <v>0</v>
      </c>
      <c r="E15" s="29">
        <v>0</v>
      </c>
      <c r="F15" s="35">
        <v>0</v>
      </c>
    </row>
    <row r="16" spans="1:7" ht="15" thickBot="1" x14ac:dyDescent="0.4">
      <c r="A16" s="36" t="s">
        <v>52</v>
      </c>
      <c r="B16" s="37">
        <v>57202.82</v>
      </c>
      <c r="C16" s="37">
        <v>26836.03</v>
      </c>
      <c r="D16" s="37">
        <v>-23834.39</v>
      </c>
      <c r="E16" s="37">
        <v>0</v>
      </c>
      <c r="F16" s="38">
        <v>60204.46</v>
      </c>
    </row>
    <row r="17" spans="1:7" ht="15" thickTop="1" x14ac:dyDescent="0.35"/>
    <row r="18" spans="1:7" x14ac:dyDescent="0.35">
      <c r="A18" s="61" t="s">
        <v>53</v>
      </c>
      <c r="B18" s="61"/>
      <c r="C18" s="61"/>
      <c r="D18" s="61"/>
      <c r="E18" s="61"/>
      <c r="F18" s="39">
        <f>SUM(F5:F6)</f>
        <v>18107.189999999999</v>
      </c>
      <c r="G18" s="40" t="s">
        <v>54</v>
      </c>
    </row>
    <row r="19" spans="1:7" x14ac:dyDescent="0.35">
      <c r="A19" s="61" t="s">
        <v>55</v>
      </c>
      <c r="B19" s="61"/>
      <c r="C19" s="61"/>
      <c r="D19" s="61"/>
      <c r="E19" s="61"/>
      <c r="F19" s="41">
        <v>23947</v>
      </c>
      <c r="G19" s="40"/>
    </row>
    <row r="20" spans="1:7" x14ac:dyDescent="0.35">
      <c r="A20" s="61" t="s">
        <v>56</v>
      </c>
      <c r="B20" s="61"/>
      <c r="C20" s="61"/>
      <c r="D20" s="61"/>
      <c r="E20" s="61"/>
      <c r="F20" s="42">
        <f>F18/F19</f>
        <v>0.75613605044473209</v>
      </c>
      <c r="G20" s="40"/>
    </row>
    <row r="21" spans="1:7" s="46" customFormat="1" ht="29" x14ac:dyDescent="0.35">
      <c r="A21" s="43" t="s">
        <v>57</v>
      </c>
      <c r="B21" s="43"/>
      <c r="C21" s="43"/>
      <c r="D21" s="43"/>
      <c r="E21" s="43"/>
      <c r="F21" s="44">
        <f>F20*12</f>
        <v>9.0736326053367851</v>
      </c>
      <c r="G21" s="45" t="s">
        <v>58</v>
      </c>
    </row>
  </sheetData>
  <mergeCells count="4">
    <mergeCell ref="A7:F7"/>
    <mergeCell ref="A18:E18"/>
    <mergeCell ref="A19:E19"/>
    <mergeCell ref="A20:E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Variances</vt: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Clerk Cromhall PC</dc:creator>
  <cp:lastModifiedBy>Clerk Cromhall PC</cp:lastModifiedBy>
  <dcterms:created xsi:type="dcterms:W3CDTF">2025-05-15T14:07:48Z</dcterms:created>
  <dcterms:modified xsi:type="dcterms:W3CDTF">2025-05-21T14:27:14Z</dcterms:modified>
</cp:coreProperties>
</file>